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DI\Downloads\"/>
    </mc:Choice>
  </mc:AlternateContent>
  <xr:revisionPtr revIDLastSave="0" documentId="13_ncr:1_{5658419F-D00A-49DE-8FCE-12B440C2DB5C}" xr6:coauthVersionLast="47" xr6:coauthVersionMax="47" xr10:uidLastSave="{00000000-0000-0000-0000-000000000000}"/>
  <bookViews>
    <workbookView xWindow="-108" yWindow="-108" windowWidth="23256" windowHeight="12576" xr2:uid="{32412623-1305-466A-9EC1-139772C0EC7C}"/>
  </bookViews>
  <sheets>
    <sheet name="Exercice 1_Answer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 a="1"/>
  <c r="I24" i="5" s="1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24" i="5"/>
  <c r="V24" i="5" a="1"/>
  <c r="V24" i="5" s="1"/>
  <c r="U24" i="5" a="1"/>
  <c r="U24" i="5" s="1"/>
  <c r="T24" i="5" a="1"/>
  <c r="T24" i="5" s="1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24" i="5"/>
  <c r="Q24" i="5" a="1"/>
  <c r="Q24" i="5" s="1"/>
  <c r="K25" i="5" a="1"/>
  <c r="K25" i="5" s="1"/>
  <c r="K26" i="5" a="1"/>
  <c r="K26" i="5" s="1"/>
  <c r="K27" i="5" a="1"/>
  <c r="K27" i="5" s="1"/>
  <c r="K28" i="5" a="1"/>
  <c r="K28" i="5" s="1"/>
  <c r="K29" i="5" a="1"/>
  <c r="K29" i="5" s="1"/>
  <c r="K30" i="5" a="1"/>
  <c r="K30" i="5" s="1"/>
  <c r="K31" i="5" a="1"/>
  <c r="K31" i="5" s="1"/>
  <c r="K32" i="5" a="1"/>
  <c r="K32" i="5" s="1"/>
  <c r="K33" i="5" a="1"/>
  <c r="K33" i="5" s="1"/>
  <c r="K34" i="5" a="1"/>
  <c r="K34" i="5" s="1"/>
  <c r="K35" i="5" a="1"/>
  <c r="K35" i="5" s="1"/>
  <c r="K36" i="5" a="1"/>
  <c r="K36" i="5" s="1"/>
  <c r="K37" i="5" a="1"/>
  <c r="K37" i="5" s="1"/>
  <c r="K38" i="5" a="1"/>
  <c r="K38" i="5" s="1"/>
  <c r="K39" i="5" a="1"/>
  <c r="K39" i="5" s="1"/>
  <c r="K40" i="5" a="1"/>
  <c r="K40" i="5" s="1"/>
  <c r="K41" i="5" a="1"/>
  <c r="K41" i="5" s="1"/>
  <c r="K42" i="5" a="1"/>
  <c r="K42" i="5" s="1"/>
  <c r="K43" i="5" a="1"/>
  <c r="K43" i="5" s="1"/>
  <c r="K44" i="5" a="1"/>
  <c r="K44" i="5" s="1"/>
  <c r="K45" i="5" a="1"/>
  <c r="K45" i="5" s="1"/>
  <c r="K46" i="5" a="1"/>
  <c r="K46" i="5" s="1"/>
  <c r="K47" i="5" a="1"/>
  <c r="K47" i="5" s="1"/>
  <c r="K48" i="5" a="1"/>
  <c r="K48" i="5" s="1"/>
  <c r="K49" i="5" a="1"/>
  <c r="K49" i="5" s="1"/>
  <c r="K50" i="5" a="1"/>
  <c r="K50" i="5" s="1"/>
  <c r="K51" i="5" a="1"/>
  <c r="K51" i="5" s="1"/>
  <c r="K52" i="5" a="1"/>
  <c r="K52" i="5" s="1"/>
  <c r="K53" i="5" a="1"/>
  <c r="K53" i="5" s="1"/>
  <c r="K24" i="5" a="1"/>
  <c r="K24" i="5" s="1"/>
  <c r="R24" i="5" l="1" a="1"/>
  <c r="R2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<sst xmlns="http://schemas.openxmlformats.org/spreadsheetml/2006/main" count="100" uniqueCount="54">
  <si>
    <t>Tirage 1</t>
  </si>
  <si>
    <t>Tirage 2</t>
  </si>
  <si>
    <t>Tirage 3</t>
  </si>
  <si>
    <t>Tirage 4</t>
  </si>
  <si>
    <t>Tirage 5</t>
  </si>
  <si>
    <t>Tirage 6</t>
  </si>
  <si>
    <t>Tirage 7</t>
  </si>
  <si>
    <t>Tirage 8</t>
  </si>
  <si>
    <t>Tirage 9</t>
  </si>
  <si>
    <t>Tirage 10</t>
  </si>
  <si>
    <t>Tirage 11</t>
  </si>
  <si>
    <t>Tirage 12</t>
  </si>
  <si>
    <t>Tirage 13</t>
  </si>
  <si>
    <t>Tirage 14</t>
  </si>
  <si>
    <t>Tirage 15</t>
  </si>
  <si>
    <t>Tirage 16</t>
  </si>
  <si>
    <t>Tirage 17</t>
  </si>
  <si>
    <t>Tirage 18</t>
  </si>
  <si>
    <t>Tirage 19</t>
  </si>
  <si>
    <t>Tirage 20</t>
  </si>
  <si>
    <t>Tirage 21</t>
  </si>
  <si>
    <t>Tirage 22</t>
  </si>
  <si>
    <t>Tirage 23</t>
  </si>
  <si>
    <t>Tirage 24</t>
  </si>
  <si>
    <t>Tirage 25</t>
  </si>
  <si>
    <t>Tirage 26</t>
  </si>
  <si>
    <t>Tirage 27</t>
  </si>
  <si>
    <t>Tirage 28</t>
  </si>
  <si>
    <t>Tirage 29</t>
  </si>
  <si>
    <t>Tirage 30</t>
  </si>
  <si>
    <t>Carte 1 Joueur</t>
  </si>
  <si>
    <t>Carte 1 Banque</t>
  </si>
  <si>
    <t>Carte 2 Joueur</t>
  </si>
  <si>
    <t>Carte 2 Banque</t>
  </si>
  <si>
    <t>Carte 3 joueur</t>
  </si>
  <si>
    <t>Carte 3 Banque</t>
  </si>
  <si>
    <t>N° Tirage</t>
  </si>
  <si>
    <t>Valet</t>
  </si>
  <si>
    <t>Dame</t>
  </si>
  <si>
    <t>Roi</t>
  </si>
  <si>
    <t>Vainqueur</t>
  </si>
  <si>
    <t>Cartes</t>
  </si>
  <si>
    <t>Valeurs</t>
  </si>
  <si>
    <t>Table correspondance</t>
  </si>
  <si>
    <t>As</t>
  </si>
  <si>
    <t>1 ou 11</t>
  </si>
  <si>
    <t>total 2 cartes Banque</t>
  </si>
  <si>
    <t>total 3 cartes Joueur</t>
  </si>
  <si>
    <t>3eme carte Banque ?</t>
  </si>
  <si>
    <t>total 3 cartes Banque</t>
  </si>
  <si>
    <t>vainqueur</t>
  </si>
  <si>
    <t>Joueur Brule ?</t>
  </si>
  <si>
    <t>Banque Brule ?</t>
  </si>
  <si>
    <t>Conversion des cartes en valeurs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</si>
</sst>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0"/>
      <name val="Montserrat"/>
    </font>
    <font>
      <sz val="11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8</xdr:col>
      <xdr:colOff>784860</xdr:colOff>
      <xdr:row>20</xdr:row>
      <xdr:rowOff>125506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53D90A5-492F-4810-824B-9B52F437B76F}"/>
            </a:ext>
          </a:extLst>
        </xdr:cNvPr>
        <xdr:cNvSpPr txBox="1"/>
      </xdr:nvSpPr>
      <xdr:spPr bwMode="auto">
        <a:xfrm>
          <a:off x="788894" y="215154"/>
          <a:ext cx="8306248" cy="421341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fr-FR" sz="1100" b="1" u="sng">
              <a:solidFill>
                <a:sysClr val="windowText" lastClr="000000"/>
              </a:solidFill>
              <a:latin typeface="Montserrat"/>
            </a:rPr>
            <a:t>Exercice 1</a:t>
          </a:r>
          <a:r>
            <a:rPr lang="fr-FR" sz="1100">
              <a:solidFill>
                <a:sysClr val="windowText" lastClr="000000"/>
              </a:solidFill>
              <a:latin typeface="Montserrat"/>
            </a:rPr>
            <a:t> : Difficulté</a:t>
          </a:r>
          <a:r>
            <a:rPr lang="fr-FR" sz="1100" baseline="0">
              <a:solidFill>
                <a:sysClr val="windowText" lastClr="000000"/>
              </a:solidFill>
              <a:latin typeface="Montserrat"/>
            </a:rPr>
            <a:t> moyenne</a:t>
          </a:r>
          <a:endParaRPr/>
        </a:p>
        <a:p>
          <a:pPr>
            <a:defRPr/>
          </a:pPr>
          <a:endParaRPr lang="fr-FR" sz="1100" u="none">
            <a:solidFill>
              <a:sysClr val="windowText" lastClr="000000"/>
            </a:solidFill>
            <a:latin typeface="Montserrat"/>
          </a:endParaRPr>
        </a:p>
        <a:p>
          <a:pPr>
            <a:defRPr/>
          </a:pPr>
          <a:r>
            <a:rPr lang="fr-FR" sz="1100" u="none">
              <a:solidFill>
                <a:sysClr val="windowText" lastClr="000000"/>
              </a:solidFill>
              <a:latin typeface="Montserrat"/>
            </a:rPr>
            <a:t>Le black jack est un jeu de cartes qui se joue avec 6 à 8 jeux de 52 cartes mélangées dans un sabot. </a:t>
          </a:r>
          <a:br>
            <a:rPr lang="fr-FR" sz="1100" u="none">
              <a:solidFill>
                <a:sysClr val="windowText" lastClr="000000"/>
              </a:solidFill>
              <a:latin typeface="Montserrat"/>
            </a:rPr>
          </a:br>
          <a:r>
            <a:rPr lang="fr-FR" sz="1100" b="0" i="0" u="none">
              <a:solidFill>
                <a:sysClr val="windowText" lastClr="000000"/>
              </a:solidFill>
              <a:latin typeface="Montserrat"/>
              <a:ea typeface="+mn-ea"/>
              <a:cs typeface="+mn-cs"/>
            </a:rPr>
            <a:t>La partie oppose individuellement chaque joueur à la banque. Le but est de battre le croupier sans dépasser le score de 21. Dès qu'un joueur fait plus que 21, on dit qu'il « brûle » et il perd sa mise initiale. Les valeurs des cartes sont les suivantes</a:t>
          </a:r>
          <a:r>
            <a:rPr lang="fr-FR" sz="1100" b="0" i="0" u="none" strike="noStrike" baseline="30000">
              <a:solidFill>
                <a:sysClr val="windowText" lastClr="000000"/>
              </a:solidFill>
              <a:latin typeface="Montserrat"/>
              <a:ea typeface="+mn-ea"/>
              <a:cs typeface="+mn-cs"/>
            </a:rPr>
            <a:t> </a:t>
          </a:r>
          <a:r>
            <a:rPr lang="fr-FR" sz="1100" b="0" i="0" u="none">
              <a:solidFill>
                <a:sysClr val="windowText" lastClr="000000"/>
              </a:solidFill>
              <a:latin typeface="Montserrat"/>
              <a:ea typeface="+mn-ea"/>
              <a:cs typeface="+mn-cs"/>
            </a:rPr>
            <a:t>:</a:t>
          </a:r>
          <a:endParaRPr/>
        </a:p>
        <a:p>
          <a:pPr lvl="1">
            <a:defRPr/>
          </a:pPr>
          <a:r>
            <a:rPr lang="fr-FR" sz="1100" b="0" i="0" u="none">
              <a:solidFill>
                <a:sysClr val="windowText" lastClr="000000"/>
              </a:solidFill>
              <a:latin typeface="Montserrat"/>
              <a:ea typeface="+mn-ea"/>
              <a:cs typeface="+mn-cs"/>
            </a:rPr>
            <a:t>de 2 à 9 : valeur nominale de la carte ;</a:t>
          </a:r>
          <a:endParaRPr/>
        </a:p>
        <a:p>
          <a:pPr lvl="1">
            <a:defRPr/>
          </a:pPr>
          <a:r>
            <a:rPr lang="fr-FR" sz="1100" b="0" i="0" u="none">
              <a:solidFill>
                <a:sysClr val="windowText" lastClr="000000"/>
              </a:solidFill>
              <a:latin typeface="Montserrat"/>
              <a:ea typeface="+mn-ea"/>
              <a:cs typeface="+mn-cs"/>
            </a:rPr>
            <a:t>de 10 au roi (surnommées « bûche »)  : 10 points ;</a:t>
          </a:r>
          <a:endParaRPr/>
        </a:p>
        <a:p>
          <a:pPr lvl="1">
            <a:defRPr/>
          </a:pPr>
          <a:r>
            <a:rPr lang="fr-FR" sz="1100" b="0" i="0" u="none">
              <a:solidFill>
                <a:sysClr val="windowText" lastClr="000000"/>
              </a:solidFill>
              <a:latin typeface="Montserrat"/>
              <a:ea typeface="+mn-ea"/>
              <a:cs typeface="+mn-cs"/>
            </a:rPr>
            <a:t>As :</a:t>
          </a:r>
          <a:r>
            <a:rPr lang="fr-FR" sz="1100" b="1" i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1 ou 11 selon le jeu du joueur.</a:t>
          </a:r>
          <a:r>
            <a:rPr lang="fr-FR" sz="1100" b="0" i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 </a:t>
          </a:r>
          <a:br>
            <a:rPr lang="fr-FR" sz="1100" b="0" i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</a:br>
          <a:r>
            <a:rPr lang="fr-FR" sz="1100" b="0" i="1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Si votre main ne dépasse pas 21, l'as compte 11. Si au contraire elle le dépasse, l'As compte pour 1; la valeur de l'As étant toujours calculée à votre avantage. </a:t>
          </a:r>
        </a:p>
        <a:p>
          <a:pPr lvl="1">
            <a:defRPr/>
          </a:pPr>
          <a:endParaRPr lang="fr-FR" sz="1100" b="0" i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+mn-cs"/>
          </a:endParaRPr>
        </a:p>
        <a:p>
          <a:pPr lvl="0">
            <a:defRPr/>
          </a:pPr>
          <a:r>
            <a:rPr lang="fr-FR" sz="1100">
              <a:solidFill>
                <a:sysClr val="windowText" lastClr="000000"/>
              </a:solidFill>
              <a:latin typeface="Montserrat" panose="00000500000000000000" pitchFamily="2" charset="0"/>
            </a:rPr>
            <a:t>Initialement le joueur et la banque reçoivent chacun 2 cartes, en alternance en commençant par le joueur. </a:t>
          </a:r>
          <a:br>
            <a:rPr lang="fr-FR" sz="1100">
              <a:solidFill>
                <a:sysClr val="windowText" lastClr="000000"/>
              </a:solidFill>
              <a:latin typeface="Montserrat" panose="00000500000000000000" pitchFamily="2" charset="0"/>
            </a:rPr>
          </a:br>
          <a:r>
            <a:rPr lang="fr-FR" sz="1100">
              <a:solidFill>
                <a:sysClr val="windowText" lastClr="000000"/>
              </a:solidFill>
              <a:latin typeface="Montserrat" panose="00000500000000000000" pitchFamily="2" charset="0"/>
            </a:rPr>
            <a:t>La somme des deux cartes représente le score du joueur et de la banque.</a:t>
          </a:r>
          <a:br>
            <a:rPr lang="fr-FR" sz="1100">
              <a:solidFill>
                <a:sysClr val="windowText" lastClr="000000"/>
              </a:solidFill>
              <a:latin typeface="Montserrat" panose="00000500000000000000" pitchFamily="2" charset="0"/>
            </a:rPr>
          </a:br>
          <a:br>
            <a:rPr lang="fr-FR" sz="1100">
              <a:solidFill>
                <a:sysClr val="windowText" lastClr="000000"/>
              </a:solidFill>
              <a:latin typeface="Montserrat" panose="00000500000000000000" pitchFamily="2" charset="0"/>
            </a:rPr>
          </a:br>
          <a:r>
            <a:rPr lang="fr-FR" sz="1100">
              <a:solidFill>
                <a:sysClr val="windowText" lastClr="000000"/>
              </a:solidFill>
              <a:latin typeface="Montserrat" panose="00000500000000000000" pitchFamily="2" charset="0"/>
            </a:rPr>
            <a:t>Le joueur à le choix de tirer une</a:t>
          </a:r>
          <a: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ou plusieurs cartes supplémentaires en fonction de son jeu. </a:t>
          </a:r>
          <a:b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</a:br>
          <a: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  <a:t>Puis, la banque doit tirer une carte supplémentaire si le score de ses deux premières cartes est inférieur à 17.</a:t>
          </a:r>
          <a:endParaRPr lang="fr-FR" sz="1100">
            <a:solidFill>
              <a:sysClr val="windowText" lastClr="000000"/>
            </a:solidFill>
            <a:latin typeface="Montserrat" panose="00000500000000000000" pitchFamily="2" charset="0"/>
          </a:endParaRPr>
        </a:p>
        <a:p>
          <a:pPr lvl="0">
            <a:defRPr/>
          </a:pPr>
          <a:endParaRPr lang="fr-FR" sz="1100" baseline="0">
            <a:solidFill>
              <a:sysClr val="windowText" lastClr="000000"/>
            </a:solidFill>
            <a:latin typeface="Montserrat" panose="00000500000000000000" pitchFamily="2" charset="0"/>
          </a:endParaRPr>
        </a:p>
        <a:p>
          <a:pPr lvl="0">
            <a:defRPr/>
          </a:pPr>
          <a: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  <a:t>Pour ce premier exercice : </a:t>
          </a:r>
          <a:r>
            <a:rPr lang="fr-FR" sz="1100" b="1" baseline="0">
              <a:solidFill>
                <a:schemeClr val="tx1"/>
              </a:solidFill>
              <a:latin typeface="Montserrat" panose="00000500000000000000" pitchFamily="2" charset="0"/>
            </a:rPr>
            <a:t>il n'y a pas d'As et nous allons considérer que le joueur tire obligatoirement une carte supplémentaire.</a:t>
          </a:r>
          <a: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  <a:t> </a:t>
          </a:r>
        </a:p>
        <a:p>
          <a:pPr lvl="0">
            <a:defRPr/>
          </a:pPr>
          <a: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  <a:t>Par ailleurs, si le Joueur "brûle", il perd systématiquement, même si la banque "brûle" ensuite.</a:t>
          </a:r>
          <a:b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</a:br>
          <a:b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</a:br>
          <a:r>
            <a:rPr lang="fr-FR" sz="1100" baseline="0">
              <a:solidFill>
                <a:sysClr val="windowText" lastClr="000000"/>
              </a:solidFill>
              <a:latin typeface="Montserrat" panose="00000500000000000000" pitchFamily="2" charset="0"/>
            </a:rPr>
            <a:t>Trouvez le vainqueur entre le joueur (J), la banque (B) ou s'il y a égalité (E) pour les 30 tirages ci-dessous.</a:t>
          </a:r>
          <a:endParaRPr lang="fr-FR" sz="1100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IOMEN">
      <a:dk1>
        <a:srgbClr val="000000"/>
      </a:dk1>
      <a:lt1>
        <a:srgbClr val="FFFFFF"/>
      </a:lt1>
      <a:dk2>
        <a:srgbClr val="000000"/>
      </a:dk2>
      <a:lt2>
        <a:srgbClr val="EE8434"/>
      </a:lt2>
      <a:accent1>
        <a:srgbClr val="00C6B3"/>
      </a:accent1>
      <a:accent2>
        <a:srgbClr val="939598"/>
      </a:accent2>
      <a:accent3>
        <a:srgbClr val="B9D8C2"/>
      </a:accent3>
      <a:accent4>
        <a:srgbClr val="9AC2C9"/>
      </a:accent4>
      <a:accent5>
        <a:srgbClr val="B0A1BA"/>
      </a:accent5>
      <a:accent6>
        <a:srgbClr val="C95D63"/>
      </a:accent6>
      <a:hlink>
        <a:srgbClr val="EE8434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9987-9CB9-420A-8005-2B5B6B15C771}">
  <dimension ref="B2:W53"/>
  <sheetViews>
    <sheetView showGridLines="0" tabSelected="1" zoomScale="85" zoomScaleNormal="85" workbookViewId="0">
      <selection activeCell="N7" sqref="N7"/>
    </sheetView>
  </sheetViews>
  <sheetFormatPr baseColWidth="10" defaultRowHeight="16.8" x14ac:dyDescent="0.4"/>
  <cols>
    <col min="1" max="1" width="11.5546875" style="3"/>
    <col min="2" max="2" width="10.6640625" style="3" bestFit="1" customWidth="1"/>
    <col min="3" max="3" width="15.77734375" style="3" bestFit="1" customWidth="1"/>
    <col min="4" max="4" width="16.6640625" style="3" bestFit="1" customWidth="1"/>
    <col min="5" max="5" width="16.33203125" style="3" bestFit="1" customWidth="1"/>
    <col min="6" max="6" width="17.109375" style="3" bestFit="1" customWidth="1"/>
    <col min="7" max="7" width="15.77734375" style="3" bestFit="1" customWidth="1"/>
    <col min="8" max="8" width="17.109375" style="3" bestFit="1" customWidth="1"/>
    <col min="9" max="9" width="11.6640625" style="3" bestFit="1" customWidth="1"/>
    <col min="10" max="10" width="11.5546875" style="3"/>
    <col min="11" max="11" width="17" style="3" bestFit="1" customWidth="1"/>
    <col min="12" max="12" width="17.88671875" style="3" bestFit="1" customWidth="1"/>
    <col min="13" max="13" width="17.33203125" style="3" bestFit="1" customWidth="1"/>
    <col min="14" max="14" width="18.33203125" style="3" bestFit="1" customWidth="1"/>
    <col min="15" max="15" width="16.6640625" style="3" bestFit="1" customWidth="1"/>
    <col min="16" max="16" width="18.33203125" style="3" bestFit="1" customWidth="1"/>
    <col min="17" max="17" width="24" style="3" bestFit="1" customWidth="1"/>
    <col min="18" max="18" width="25" style="3" bestFit="1" customWidth="1"/>
    <col min="19" max="19" width="24.6640625" style="3" bestFit="1" customWidth="1"/>
    <col min="20" max="20" width="25" style="3" bestFit="1" customWidth="1"/>
    <col min="21" max="21" width="17.21875" style="3" bestFit="1" customWidth="1"/>
    <col min="22" max="22" width="18.109375" style="3" bestFit="1" customWidth="1"/>
    <col min="23" max="23" width="12.44140625" style="3" bestFit="1" customWidth="1"/>
    <col min="24" max="16384" width="11.5546875" style="3"/>
  </cols>
  <sheetData>
    <row r="2" spans="11:12" x14ac:dyDescent="0.4">
      <c r="K2" s="15" t="s">
        <v>43</v>
      </c>
      <c r="L2" s="15"/>
    </row>
    <row r="3" spans="11:12" x14ac:dyDescent="0.4">
      <c r="K3" s="1" t="s">
        <v>41</v>
      </c>
      <c r="L3" s="1" t="s">
        <v>42</v>
      </c>
    </row>
    <row r="4" spans="11:12" x14ac:dyDescent="0.4">
      <c r="K4" s="6" t="s">
        <v>44</v>
      </c>
      <c r="L4" s="7" t="s">
        <v>45</v>
      </c>
    </row>
    <row r="5" spans="11:12" x14ac:dyDescent="0.4">
      <c r="K5" s="6">
        <v>2</v>
      </c>
      <c r="L5" s="7">
        <v>2</v>
      </c>
    </row>
    <row r="6" spans="11:12" x14ac:dyDescent="0.4">
      <c r="K6" s="6">
        <v>3</v>
      </c>
      <c r="L6" s="7">
        <v>3</v>
      </c>
    </row>
    <row r="7" spans="11:12" x14ac:dyDescent="0.4">
      <c r="K7" s="6">
        <v>4</v>
      </c>
      <c r="L7" s="7">
        <v>4</v>
      </c>
    </row>
    <row r="8" spans="11:12" x14ac:dyDescent="0.4">
      <c r="K8" s="6">
        <v>5</v>
      </c>
      <c r="L8" s="7">
        <v>5</v>
      </c>
    </row>
    <row r="9" spans="11:12" x14ac:dyDescent="0.4">
      <c r="K9" s="6">
        <v>6</v>
      </c>
      <c r="L9" s="7">
        <v>6</v>
      </c>
    </row>
    <row r="10" spans="11:12" x14ac:dyDescent="0.4">
      <c r="K10" s="6">
        <v>7</v>
      </c>
      <c r="L10" s="7">
        <v>7</v>
      </c>
    </row>
    <row r="11" spans="11:12" x14ac:dyDescent="0.4">
      <c r="K11" s="6">
        <v>8</v>
      </c>
      <c r="L11" s="7">
        <v>8</v>
      </c>
    </row>
    <row r="12" spans="11:12" x14ac:dyDescent="0.4">
      <c r="K12" s="6">
        <v>9</v>
      </c>
      <c r="L12" s="7">
        <v>9</v>
      </c>
    </row>
    <row r="13" spans="11:12" x14ac:dyDescent="0.4">
      <c r="K13" s="6">
        <v>10</v>
      </c>
      <c r="L13" s="7">
        <v>10</v>
      </c>
    </row>
    <row r="14" spans="11:12" x14ac:dyDescent="0.4">
      <c r="K14" s="6" t="s">
        <v>37</v>
      </c>
      <c r="L14" s="7">
        <v>10</v>
      </c>
    </row>
    <row r="15" spans="11:12" x14ac:dyDescent="0.4">
      <c r="K15" s="6" t="s">
        <v>38</v>
      </c>
      <c r="L15" s="7">
        <v>10</v>
      </c>
    </row>
    <row r="16" spans="11:12" x14ac:dyDescent="0.4">
      <c r="K16" s="6" t="s">
        <v>39</v>
      </c>
      <c r="L16" s="7">
        <v>10</v>
      </c>
    </row>
    <row r="22" spans="2:23" x14ac:dyDescent="0.4">
      <c r="K22" s="16" t="s">
        <v>53</v>
      </c>
      <c r="L22" s="17"/>
      <c r="M22" s="17"/>
      <c r="N22" s="17"/>
      <c r="O22" s="17"/>
      <c r="P22" s="18"/>
    </row>
    <row r="23" spans="2:23" x14ac:dyDescent="0.4">
      <c r="B23" s="1" t="s">
        <v>36</v>
      </c>
      <c r="C23" s="1" t="s">
        <v>30</v>
      </c>
      <c r="D23" s="1" t="s">
        <v>31</v>
      </c>
      <c r="E23" s="1" t="s">
        <v>32</v>
      </c>
      <c r="F23" s="1" t="s">
        <v>33</v>
      </c>
      <c r="G23" s="1" t="s">
        <v>34</v>
      </c>
      <c r="H23" s="1" t="s">
        <v>35</v>
      </c>
      <c r="I23" s="2" t="s">
        <v>40</v>
      </c>
      <c r="K23" s="8" t="s">
        <v>30</v>
      </c>
      <c r="L23" s="8" t="s">
        <v>31</v>
      </c>
      <c r="M23" s="8" t="s">
        <v>32</v>
      </c>
      <c r="N23" s="8" t="s">
        <v>33</v>
      </c>
      <c r="O23" s="8" t="s">
        <v>34</v>
      </c>
      <c r="P23" s="8" t="s">
        <v>35</v>
      </c>
      <c r="Q23" s="8" t="s">
        <v>47</v>
      </c>
      <c r="R23" s="8" t="s">
        <v>46</v>
      </c>
      <c r="S23" s="8" t="s">
        <v>48</v>
      </c>
      <c r="T23" s="8" t="s">
        <v>49</v>
      </c>
      <c r="U23" s="8" t="s">
        <v>51</v>
      </c>
      <c r="V23" s="8" t="s">
        <v>52</v>
      </c>
      <c r="W23" s="8" t="s">
        <v>50</v>
      </c>
    </row>
    <row r="24" spans="2:23" x14ac:dyDescent="0.4">
      <c r="B24" s="4" t="s">
        <v>0</v>
      </c>
      <c r="C24" s="5">
        <v>6</v>
      </c>
      <c r="D24" s="5">
        <v>4</v>
      </c>
      <c r="E24" s="5">
        <v>5</v>
      </c>
      <c r="F24" s="5" t="s">
        <v>39</v>
      </c>
      <c r="G24" s="5" t="s">
        <v>39</v>
      </c>
      <c r="H24" s="5" t="s">
        <v>38</v>
      </c>
      <c r="I24" s="5" t="str" cm="1">
        <f t="array" ref="I24:I53">W24:W53</f>
        <v>J</v>
      </c>
      <c r="K24" s="9" cm="1">
        <f t="array" ref="K24:P24">_xlfn.XLOOKUP(C24:H24,$K$4:$K$16,$L$4:$L$16)</f>
        <v>6</v>
      </c>
      <c r="L24" s="10">
        <v>4</v>
      </c>
      <c r="M24" s="10">
        <v>5</v>
      </c>
      <c r="N24" s="10">
        <v>10</v>
      </c>
      <c r="O24" s="10">
        <v>10</v>
      </c>
      <c r="P24" s="10">
        <v>10</v>
      </c>
      <c r="Q24" s="10" cm="1">
        <f t="array" ref="Q24:Q53">K24:K53+M24:M53+O24:O53</f>
        <v>21</v>
      </c>
      <c r="R24" s="10" cm="1">
        <f t="array" ref="R24:R53">L24:L53+N24:N53</f>
        <v>14</v>
      </c>
      <c r="S24" s="10" t="str">
        <f>IF(R24&lt;=17,"oui","non")</f>
        <v>oui</v>
      </c>
      <c r="T24" s="10" cm="1">
        <f t="array" ref="T24:T53">_xlfn.ANCHORARRAY(R24)+IF(S24:S53="oui",P24:P53,0)</f>
        <v>24</v>
      </c>
      <c r="U24" s="10" t="str" cm="1">
        <f t="array" ref="U24:U53">IF(_xlfn.ANCHORARRAY(Q24)&gt;21,"oui","non")</f>
        <v>non</v>
      </c>
      <c r="V24" s="10" t="str" cm="1">
        <f t="array" ref="V24:V53">IF(_xlfn.ANCHORARRAY(T24)&gt;21,"oui","non")</f>
        <v>oui</v>
      </c>
      <c r="W24" s="11" t="str">
        <f>IF(U24="oui","B",IF(V24="oui","J",IF(Q24&gt;T24,"J",IF(Q24&lt;T24,"B","E"))))</f>
        <v>J</v>
      </c>
    </row>
    <row r="25" spans="2:23" x14ac:dyDescent="0.4">
      <c r="B25" s="4" t="s">
        <v>1</v>
      </c>
      <c r="C25" s="5">
        <v>10</v>
      </c>
      <c r="D25" s="5">
        <v>6</v>
      </c>
      <c r="E25" s="5">
        <v>9</v>
      </c>
      <c r="F25" s="5">
        <v>10</v>
      </c>
      <c r="G25" s="5">
        <v>3</v>
      </c>
      <c r="H25" s="5">
        <v>7</v>
      </c>
      <c r="I25" s="5" t="str">
        <v>B</v>
      </c>
      <c r="K25" s="9" cm="1">
        <f t="array" ref="K25:P25">_xlfn.XLOOKUP(C25:H25,$K$4:$K$16,$L$4:$L$16)</f>
        <v>10</v>
      </c>
      <c r="L25" s="10">
        <v>6</v>
      </c>
      <c r="M25" s="10">
        <v>9</v>
      </c>
      <c r="N25" s="10">
        <v>10</v>
      </c>
      <c r="O25" s="10">
        <v>3</v>
      </c>
      <c r="P25" s="10">
        <v>7</v>
      </c>
      <c r="Q25" s="10">
        <v>22</v>
      </c>
      <c r="R25" s="10">
        <v>16</v>
      </c>
      <c r="S25" s="10" t="str">
        <f t="shared" ref="S25:S53" si="0">IF(R25&lt;=17,"oui","non")</f>
        <v>oui</v>
      </c>
      <c r="T25" s="10">
        <v>23</v>
      </c>
      <c r="U25" s="10" t="str">
        <v>oui</v>
      </c>
      <c r="V25" s="10" t="str">
        <v>oui</v>
      </c>
      <c r="W25" s="11" t="str">
        <f t="shared" ref="W25:W53" si="1">IF(U25="oui","B",IF(V25="oui","J",IF(Q25&gt;T25,"J",IF(Q25&lt;T25,"B","E"))))</f>
        <v>B</v>
      </c>
    </row>
    <row r="26" spans="2:23" x14ac:dyDescent="0.4">
      <c r="B26" s="4" t="s">
        <v>2</v>
      </c>
      <c r="C26" s="5">
        <v>4</v>
      </c>
      <c r="D26" s="5">
        <v>5</v>
      </c>
      <c r="E26" s="5">
        <v>8</v>
      </c>
      <c r="F26" s="5" t="s">
        <v>38</v>
      </c>
      <c r="G26" s="5">
        <v>2</v>
      </c>
      <c r="H26" s="5">
        <v>4</v>
      </c>
      <c r="I26" s="5" t="str">
        <v>B</v>
      </c>
      <c r="K26" s="9" cm="1">
        <f t="array" ref="K26:P26">_xlfn.XLOOKUP(C26:H26,$K$4:$K$16,$L$4:$L$16)</f>
        <v>4</v>
      </c>
      <c r="L26" s="10">
        <v>5</v>
      </c>
      <c r="M26" s="10">
        <v>8</v>
      </c>
      <c r="N26" s="10">
        <v>10</v>
      </c>
      <c r="O26" s="10">
        <v>2</v>
      </c>
      <c r="P26" s="10">
        <v>4</v>
      </c>
      <c r="Q26" s="10">
        <v>14</v>
      </c>
      <c r="R26" s="10">
        <v>15</v>
      </c>
      <c r="S26" s="10" t="str">
        <f t="shared" si="0"/>
        <v>oui</v>
      </c>
      <c r="T26" s="10">
        <v>19</v>
      </c>
      <c r="U26" s="10" t="str">
        <v>non</v>
      </c>
      <c r="V26" s="10" t="str">
        <v>non</v>
      </c>
      <c r="W26" s="11" t="str">
        <f t="shared" si="1"/>
        <v>B</v>
      </c>
    </row>
    <row r="27" spans="2:23" x14ac:dyDescent="0.4">
      <c r="B27" s="4" t="s">
        <v>3</v>
      </c>
      <c r="C27" s="5" t="s">
        <v>37</v>
      </c>
      <c r="D27" s="5">
        <v>2</v>
      </c>
      <c r="E27" s="5">
        <v>3</v>
      </c>
      <c r="F27" s="5">
        <v>9</v>
      </c>
      <c r="G27" s="5">
        <v>2</v>
      </c>
      <c r="H27" s="5">
        <v>7</v>
      </c>
      <c r="I27" s="5" t="str">
        <v>B</v>
      </c>
      <c r="K27" s="9" cm="1">
        <f t="array" ref="K27:P27">_xlfn.XLOOKUP(C27:H27,$K$4:$K$16,$L$4:$L$16)</f>
        <v>10</v>
      </c>
      <c r="L27" s="10">
        <v>2</v>
      </c>
      <c r="M27" s="10">
        <v>3</v>
      </c>
      <c r="N27" s="10">
        <v>9</v>
      </c>
      <c r="O27" s="10">
        <v>2</v>
      </c>
      <c r="P27" s="10">
        <v>7</v>
      </c>
      <c r="Q27" s="10">
        <v>15</v>
      </c>
      <c r="R27" s="10">
        <v>11</v>
      </c>
      <c r="S27" s="10" t="str">
        <f t="shared" si="0"/>
        <v>oui</v>
      </c>
      <c r="T27" s="10">
        <v>18</v>
      </c>
      <c r="U27" s="10" t="str">
        <v>non</v>
      </c>
      <c r="V27" s="10" t="str">
        <v>non</v>
      </c>
      <c r="W27" s="11" t="str">
        <f t="shared" si="1"/>
        <v>B</v>
      </c>
    </row>
    <row r="28" spans="2:23" x14ac:dyDescent="0.4">
      <c r="B28" s="4" t="s">
        <v>4</v>
      </c>
      <c r="C28" s="5">
        <v>6</v>
      </c>
      <c r="D28" s="5">
        <v>2</v>
      </c>
      <c r="E28" s="5">
        <v>4</v>
      </c>
      <c r="F28" s="5">
        <v>3</v>
      </c>
      <c r="G28" s="5">
        <v>2</v>
      </c>
      <c r="H28" s="5">
        <v>5</v>
      </c>
      <c r="I28" s="5" t="str">
        <v>J</v>
      </c>
      <c r="K28" s="9" cm="1">
        <f t="array" ref="K28:P28">_xlfn.XLOOKUP(C28:H28,$K$4:$K$16,$L$4:$L$16)</f>
        <v>6</v>
      </c>
      <c r="L28" s="10">
        <v>2</v>
      </c>
      <c r="M28" s="10">
        <v>4</v>
      </c>
      <c r="N28" s="10">
        <v>3</v>
      </c>
      <c r="O28" s="10">
        <v>2</v>
      </c>
      <c r="P28" s="10">
        <v>5</v>
      </c>
      <c r="Q28" s="10">
        <v>12</v>
      </c>
      <c r="R28" s="10">
        <v>5</v>
      </c>
      <c r="S28" s="10" t="str">
        <f t="shared" si="0"/>
        <v>oui</v>
      </c>
      <c r="T28" s="10">
        <v>10</v>
      </c>
      <c r="U28" s="10" t="str">
        <v>non</v>
      </c>
      <c r="V28" s="10" t="str">
        <v>non</v>
      </c>
      <c r="W28" s="11" t="str">
        <f t="shared" si="1"/>
        <v>J</v>
      </c>
    </row>
    <row r="29" spans="2:23" x14ac:dyDescent="0.4">
      <c r="B29" s="4" t="s">
        <v>5</v>
      </c>
      <c r="C29" s="5">
        <v>2</v>
      </c>
      <c r="D29" s="5">
        <v>6</v>
      </c>
      <c r="E29" s="5">
        <v>3</v>
      </c>
      <c r="F29" s="5">
        <v>10</v>
      </c>
      <c r="G29" s="5" t="s">
        <v>39</v>
      </c>
      <c r="H29" s="5" t="s">
        <v>37</v>
      </c>
      <c r="I29" s="5" t="str">
        <v>J</v>
      </c>
      <c r="K29" s="9" cm="1">
        <f t="array" ref="K29:P29">_xlfn.XLOOKUP(C29:H29,$K$4:$K$16,$L$4:$L$16)</f>
        <v>2</v>
      </c>
      <c r="L29" s="10">
        <v>6</v>
      </c>
      <c r="M29" s="10">
        <v>3</v>
      </c>
      <c r="N29" s="10">
        <v>10</v>
      </c>
      <c r="O29" s="10">
        <v>10</v>
      </c>
      <c r="P29" s="10">
        <v>10</v>
      </c>
      <c r="Q29" s="10">
        <v>15</v>
      </c>
      <c r="R29" s="10">
        <v>16</v>
      </c>
      <c r="S29" s="10" t="str">
        <f t="shared" si="0"/>
        <v>oui</v>
      </c>
      <c r="T29" s="10">
        <v>26</v>
      </c>
      <c r="U29" s="10" t="str">
        <v>non</v>
      </c>
      <c r="V29" s="10" t="str">
        <v>oui</v>
      </c>
      <c r="W29" s="11" t="str">
        <f t="shared" si="1"/>
        <v>J</v>
      </c>
    </row>
    <row r="30" spans="2:23" x14ac:dyDescent="0.4">
      <c r="B30" s="4" t="s">
        <v>6</v>
      </c>
      <c r="C30" s="5">
        <v>10</v>
      </c>
      <c r="D30" s="5">
        <v>2</v>
      </c>
      <c r="E30" s="5">
        <v>6</v>
      </c>
      <c r="F30" s="5">
        <v>10</v>
      </c>
      <c r="G30" s="5" t="s">
        <v>37</v>
      </c>
      <c r="H30" s="5">
        <v>10</v>
      </c>
      <c r="I30" s="5" t="str">
        <v>B</v>
      </c>
      <c r="K30" s="9" cm="1">
        <f t="array" ref="K30:P30">_xlfn.XLOOKUP(C30:H30,$K$4:$K$16,$L$4:$L$16)</f>
        <v>10</v>
      </c>
      <c r="L30" s="10">
        <v>2</v>
      </c>
      <c r="M30" s="10">
        <v>6</v>
      </c>
      <c r="N30" s="10">
        <v>10</v>
      </c>
      <c r="O30" s="10">
        <v>10</v>
      </c>
      <c r="P30" s="10">
        <v>10</v>
      </c>
      <c r="Q30" s="10">
        <v>26</v>
      </c>
      <c r="R30" s="10">
        <v>12</v>
      </c>
      <c r="S30" s="10" t="str">
        <f t="shared" si="0"/>
        <v>oui</v>
      </c>
      <c r="T30" s="10">
        <v>22</v>
      </c>
      <c r="U30" s="10" t="str">
        <v>oui</v>
      </c>
      <c r="V30" s="10" t="str">
        <v>oui</v>
      </c>
      <c r="W30" s="11" t="str">
        <f t="shared" si="1"/>
        <v>B</v>
      </c>
    </row>
    <row r="31" spans="2:23" x14ac:dyDescent="0.4">
      <c r="B31" s="4" t="s">
        <v>7</v>
      </c>
      <c r="C31" s="5" t="s">
        <v>39</v>
      </c>
      <c r="D31" s="5">
        <v>5</v>
      </c>
      <c r="E31" s="5">
        <v>9</v>
      </c>
      <c r="F31" s="5">
        <v>2</v>
      </c>
      <c r="G31" s="5">
        <v>10</v>
      </c>
      <c r="H31" s="5" t="s">
        <v>39</v>
      </c>
      <c r="I31" s="5" t="str">
        <v>B</v>
      </c>
      <c r="K31" s="9" cm="1">
        <f t="array" ref="K31:P31">_xlfn.XLOOKUP(C31:H31,$K$4:$K$16,$L$4:$L$16)</f>
        <v>10</v>
      </c>
      <c r="L31" s="10">
        <v>5</v>
      </c>
      <c r="M31" s="10">
        <v>9</v>
      </c>
      <c r="N31" s="10">
        <v>2</v>
      </c>
      <c r="O31" s="10">
        <v>10</v>
      </c>
      <c r="P31" s="10">
        <v>10</v>
      </c>
      <c r="Q31" s="10">
        <v>29</v>
      </c>
      <c r="R31" s="10">
        <v>7</v>
      </c>
      <c r="S31" s="10" t="str">
        <f t="shared" si="0"/>
        <v>oui</v>
      </c>
      <c r="T31" s="10">
        <v>17</v>
      </c>
      <c r="U31" s="10" t="str">
        <v>oui</v>
      </c>
      <c r="V31" s="10" t="str">
        <v>non</v>
      </c>
      <c r="W31" s="11" t="str">
        <f t="shared" si="1"/>
        <v>B</v>
      </c>
    </row>
    <row r="32" spans="2:23" x14ac:dyDescent="0.4">
      <c r="B32" s="4" t="s">
        <v>8</v>
      </c>
      <c r="C32" s="5">
        <v>8</v>
      </c>
      <c r="D32" s="5">
        <v>4</v>
      </c>
      <c r="E32" s="5">
        <v>4</v>
      </c>
      <c r="F32" s="5" t="s">
        <v>37</v>
      </c>
      <c r="G32" s="5" t="s">
        <v>38</v>
      </c>
      <c r="H32" s="5">
        <v>7</v>
      </c>
      <c r="I32" s="5" t="str">
        <v>B</v>
      </c>
      <c r="K32" s="9" cm="1">
        <f t="array" ref="K32:P32">_xlfn.XLOOKUP(C32:H32,$K$4:$K$16,$L$4:$L$16)</f>
        <v>8</v>
      </c>
      <c r="L32" s="10">
        <v>4</v>
      </c>
      <c r="M32" s="10">
        <v>4</v>
      </c>
      <c r="N32" s="10">
        <v>10</v>
      </c>
      <c r="O32" s="10">
        <v>10</v>
      </c>
      <c r="P32" s="10">
        <v>7</v>
      </c>
      <c r="Q32" s="10">
        <v>22</v>
      </c>
      <c r="R32" s="10">
        <v>14</v>
      </c>
      <c r="S32" s="10" t="str">
        <f t="shared" si="0"/>
        <v>oui</v>
      </c>
      <c r="T32" s="10">
        <v>21</v>
      </c>
      <c r="U32" s="10" t="str">
        <v>oui</v>
      </c>
      <c r="V32" s="10" t="str">
        <v>non</v>
      </c>
      <c r="W32" s="11" t="str">
        <f t="shared" si="1"/>
        <v>B</v>
      </c>
    </row>
    <row r="33" spans="2:23" x14ac:dyDescent="0.4">
      <c r="B33" s="4" t="s">
        <v>9</v>
      </c>
      <c r="C33" s="5">
        <v>7</v>
      </c>
      <c r="D33" s="5">
        <v>7</v>
      </c>
      <c r="E33" s="5">
        <v>6</v>
      </c>
      <c r="F33" s="5">
        <v>5</v>
      </c>
      <c r="G33" s="5" t="s">
        <v>37</v>
      </c>
      <c r="H33" s="5">
        <v>2</v>
      </c>
      <c r="I33" s="5" t="str">
        <v>B</v>
      </c>
      <c r="K33" s="9" cm="1">
        <f t="array" ref="K33:P33">_xlfn.XLOOKUP(C33:H33,$K$4:$K$16,$L$4:$L$16)</f>
        <v>7</v>
      </c>
      <c r="L33" s="10">
        <v>7</v>
      </c>
      <c r="M33" s="10">
        <v>6</v>
      </c>
      <c r="N33" s="10">
        <v>5</v>
      </c>
      <c r="O33" s="10">
        <v>10</v>
      </c>
      <c r="P33" s="10">
        <v>2</v>
      </c>
      <c r="Q33" s="10">
        <v>23</v>
      </c>
      <c r="R33" s="10">
        <v>12</v>
      </c>
      <c r="S33" s="10" t="str">
        <f t="shared" si="0"/>
        <v>oui</v>
      </c>
      <c r="T33" s="10">
        <v>14</v>
      </c>
      <c r="U33" s="10" t="str">
        <v>oui</v>
      </c>
      <c r="V33" s="10" t="str">
        <v>non</v>
      </c>
      <c r="W33" s="11" t="str">
        <f t="shared" si="1"/>
        <v>B</v>
      </c>
    </row>
    <row r="34" spans="2:23" x14ac:dyDescent="0.4">
      <c r="B34" s="4" t="s">
        <v>10</v>
      </c>
      <c r="C34" s="5">
        <v>2</v>
      </c>
      <c r="D34" s="5">
        <v>3</v>
      </c>
      <c r="E34" s="5">
        <v>10</v>
      </c>
      <c r="F34" s="5">
        <v>7</v>
      </c>
      <c r="G34" s="5">
        <v>6</v>
      </c>
      <c r="H34" s="5">
        <v>5</v>
      </c>
      <c r="I34" s="5" t="str">
        <v>J</v>
      </c>
      <c r="K34" s="9" cm="1">
        <f t="array" ref="K34:P34">_xlfn.XLOOKUP(C34:H34,$K$4:$K$16,$L$4:$L$16)</f>
        <v>2</v>
      </c>
      <c r="L34" s="10">
        <v>3</v>
      </c>
      <c r="M34" s="10">
        <v>10</v>
      </c>
      <c r="N34" s="10">
        <v>7</v>
      </c>
      <c r="O34" s="10">
        <v>6</v>
      </c>
      <c r="P34" s="10">
        <v>5</v>
      </c>
      <c r="Q34" s="10">
        <v>18</v>
      </c>
      <c r="R34" s="10">
        <v>10</v>
      </c>
      <c r="S34" s="10" t="str">
        <f t="shared" si="0"/>
        <v>oui</v>
      </c>
      <c r="T34" s="10">
        <v>15</v>
      </c>
      <c r="U34" s="10" t="str">
        <v>non</v>
      </c>
      <c r="V34" s="10" t="str">
        <v>non</v>
      </c>
      <c r="W34" s="11" t="str">
        <f t="shared" si="1"/>
        <v>J</v>
      </c>
    </row>
    <row r="35" spans="2:23" x14ac:dyDescent="0.4">
      <c r="B35" s="4" t="s">
        <v>11</v>
      </c>
      <c r="C35" s="5">
        <v>7</v>
      </c>
      <c r="D35" s="5">
        <v>8</v>
      </c>
      <c r="E35" s="5" t="s">
        <v>38</v>
      </c>
      <c r="F35" s="5">
        <v>3</v>
      </c>
      <c r="G35" s="5">
        <v>5</v>
      </c>
      <c r="H35" s="5">
        <v>9</v>
      </c>
      <c r="I35" s="5" t="str">
        <v>B</v>
      </c>
      <c r="K35" s="9" cm="1">
        <f t="array" ref="K35:P35">_xlfn.XLOOKUP(C35:H35,$K$4:$K$16,$L$4:$L$16)</f>
        <v>7</v>
      </c>
      <c r="L35" s="10">
        <v>8</v>
      </c>
      <c r="M35" s="10">
        <v>10</v>
      </c>
      <c r="N35" s="10">
        <v>3</v>
      </c>
      <c r="O35" s="10">
        <v>5</v>
      </c>
      <c r="P35" s="10">
        <v>9</v>
      </c>
      <c r="Q35" s="10">
        <v>22</v>
      </c>
      <c r="R35" s="10">
        <v>11</v>
      </c>
      <c r="S35" s="10" t="str">
        <f t="shared" si="0"/>
        <v>oui</v>
      </c>
      <c r="T35" s="10">
        <v>20</v>
      </c>
      <c r="U35" s="10" t="str">
        <v>oui</v>
      </c>
      <c r="V35" s="10" t="str">
        <v>non</v>
      </c>
      <c r="W35" s="11" t="str">
        <f t="shared" si="1"/>
        <v>B</v>
      </c>
    </row>
    <row r="36" spans="2:23" x14ac:dyDescent="0.4">
      <c r="B36" s="4" t="s">
        <v>12</v>
      </c>
      <c r="C36" s="5">
        <v>6</v>
      </c>
      <c r="D36" s="5">
        <v>6</v>
      </c>
      <c r="E36" s="5">
        <v>6</v>
      </c>
      <c r="F36" s="5" t="s">
        <v>38</v>
      </c>
      <c r="G36" s="5" t="s">
        <v>39</v>
      </c>
      <c r="H36" s="5">
        <v>6</v>
      </c>
      <c r="I36" s="5" t="str">
        <v>B</v>
      </c>
      <c r="K36" s="9" cm="1">
        <f t="array" ref="K36:P36">_xlfn.XLOOKUP(C36:H36,$K$4:$K$16,$L$4:$L$16)</f>
        <v>6</v>
      </c>
      <c r="L36" s="10">
        <v>6</v>
      </c>
      <c r="M36" s="10">
        <v>6</v>
      </c>
      <c r="N36" s="10">
        <v>10</v>
      </c>
      <c r="O36" s="10">
        <v>10</v>
      </c>
      <c r="P36" s="10">
        <v>6</v>
      </c>
      <c r="Q36" s="10">
        <v>22</v>
      </c>
      <c r="R36" s="10">
        <v>16</v>
      </c>
      <c r="S36" s="10" t="str">
        <f t="shared" si="0"/>
        <v>oui</v>
      </c>
      <c r="T36" s="10">
        <v>22</v>
      </c>
      <c r="U36" s="10" t="str">
        <v>oui</v>
      </c>
      <c r="V36" s="10" t="str">
        <v>oui</v>
      </c>
      <c r="W36" s="11" t="str">
        <f t="shared" si="1"/>
        <v>B</v>
      </c>
    </row>
    <row r="37" spans="2:23" x14ac:dyDescent="0.4">
      <c r="B37" s="4" t="s">
        <v>13</v>
      </c>
      <c r="C37" s="5">
        <v>9</v>
      </c>
      <c r="D37" s="5">
        <v>4</v>
      </c>
      <c r="E37" s="5" t="s">
        <v>38</v>
      </c>
      <c r="F37" s="5" t="s">
        <v>37</v>
      </c>
      <c r="G37" s="5" t="s">
        <v>38</v>
      </c>
      <c r="H37" s="5" t="s">
        <v>39</v>
      </c>
      <c r="I37" s="5" t="str">
        <v>B</v>
      </c>
      <c r="K37" s="9" cm="1">
        <f t="array" ref="K37:P37">_xlfn.XLOOKUP(C37:H37,$K$4:$K$16,$L$4:$L$16)</f>
        <v>9</v>
      </c>
      <c r="L37" s="10">
        <v>4</v>
      </c>
      <c r="M37" s="10">
        <v>10</v>
      </c>
      <c r="N37" s="10">
        <v>10</v>
      </c>
      <c r="O37" s="10">
        <v>10</v>
      </c>
      <c r="P37" s="10">
        <v>10</v>
      </c>
      <c r="Q37" s="10">
        <v>29</v>
      </c>
      <c r="R37" s="10">
        <v>14</v>
      </c>
      <c r="S37" s="10" t="str">
        <f t="shared" si="0"/>
        <v>oui</v>
      </c>
      <c r="T37" s="10">
        <v>24</v>
      </c>
      <c r="U37" s="10" t="str">
        <v>oui</v>
      </c>
      <c r="V37" s="10" t="str">
        <v>oui</v>
      </c>
      <c r="W37" s="11" t="str">
        <f t="shared" si="1"/>
        <v>B</v>
      </c>
    </row>
    <row r="38" spans="2:23" x14ac:dyDescent="0.4">
      <c r="B38" s="4" t="s">
        <v>14</v>
      </c>
      <c r="C38" s="5">
        <v>7</v>
      </c>
      <c r="D38" s="5">
        <v>7</v>
      </c>
      <c r="E38" s="5">
        <v>9</v>
      </c>
      <c r="F38" s="5">
        <v>10</v>
      </c>
      <c r="G38" s="5" t="s">
        <v>37</v>
      </c>
      <c r="H38" s="5">
        <v>9</v>
      </c>
      <c r="I38" s="5" t="str">
        <v>B</v>
      </c>
      <c r="K38" s="9" cm="1">
        <f t="array" ref="K38:P38">_xlfn.XLOOKUP(C38:H38,$K$4:$K$16,$L$4:$L$16)</f>
        <v>7</v>
      </c>
      <c r="L38" s="10">
        <v>7</v>
      </c>
      <c r="M38" s="10">
        <v>9</v>
      </c>
      <c r="N38" s="10">
        <v>10</v>
      </c>
      <c r="O38" s="10">
        <v>10</v>
      </c>
      <c r="P38" s="10">
        <v>9</v>
      </c>
      <c r="Q38" s="10">
        <v>26</v>
      </c>
      <c r="R38" s="10">
        <v>17</v>
      </c>
      <c r="S38" s="10" t="str">
        <f t="shared" si="0"/>
        <v>oui</v>
      </c>
      <c r="T38" s="10">
        <v>26</v>
      </c>
      <c r="U38" s="10" t="str">
        <v>oui</v>
      </c>
      <c r="V38" s="10" t="str">
        <v>oui</v>
      </c>
      <c r="W38" s="11" t="str">
        <f t="shared" si="1"/>
        <v>B</v>
      </c>
    </row>
    <row r="39" spans="2:23" x14ac:dyDescent="0.4">
      <c r="B39" s="4" t="s">
        <v>15</v>
      </c>
      <c r="C39" s="5">
        <v>3</v>
      </c>
      <c r="D39" s="5">
        <v>4</v>
      </c>
      <c r="E39" s="5">
        <v>10</v>
      </c>
      <c r="F39" s="5">
        <v>2</v>
      </c>
      <c r="G39" s="5">
        <v>9</v>
      </c>
      <c r="H39" s="5">
        <v>7</v>
      </c>
      <c r="I39" s="5" t="str">
        <v>B</v>
      </c>
      <c r="K39" s="9" cm="1">
        <f t="array" ref="K39:P39">_xlfn.XLOOKUP(C39:H39,$K$4:$K$16,$L$4:$L$16)</f>
        <v>3</v>
      </c>
      <c r="L39" s="10">
        <v>4</v>
      </c>
      <c r="M39" s="10">
        <v>10</v>
      </c>
      <c r="N39" s="10">
        <v>2</v>
      </c>
      <c r="O39" s="10">
        <v>9</v>
      </c>
      <c r="P39" s="10">
        <v>7</v>
      </c>
      <c r="Q39" s="10">
        <v>22</v>
      </c>
      <c r="R39" s="10">
        <v>6</v>
      </c>
      <c r="S39" s="10" t="str">
        <f t="shared" si="0"/>
        <v>oui</v>
      </c>
      <c r="T39" s="10">
        <v>13</v>
      </c>
      <c r="U39" s="10" t="str">
        <v>oui</v>
      </c>
      <c r="V39" s="10" t="str">
        <v>non</v>
      </c>
      <c r="W39" s="11" t="str">
        <f t="shared" si="1"/>
        <v>B</v>
      </c>
    </row>
    <row r="40" spans="2:23" x14ac:dyDescent="0.4">
      <c r="B40" s="4" t="s">
        <v>16</v>
      </c>
      <c r="C40" s="5">
        <v>6</v>
      </c>
      <c r="D40" s="5">
        <v>8</v>
      </c>
      <c r="E40" s="5">
        <v>4</v>
      </c>
      <c r="F40" s="5">
        <v>8</v>
      </c>
      <c r="G40" s="5" t="s">
        <v>39</v>
      </c>
      <c r="H40" s="5">
        <v>4</v>
      </c>
      <c r="I40" s="5" t="str">
        <v>E</v>
      </c>
      <c r="K40" s="9" cm="1">
        <f t="array" ref="K40:P40">_xlfn.XLOOKUP(C40:H40,$K$4:$K$16,$L$4:$L$16)</f>
        <v>6</v>
      </c>
      <c r="L40" s="10">
        <v>8</v>
      </c>
      <c r="M40" s="10">
        <v>4</v>
      </c>
      <c r="N40" s="10">
        <v>8</v>
      </c>
      <c r="O40" s="10">
        <v>10</v>
      </c>
      <c r="P40" s="10">
        <v>4</v>
      </c>
      <c r="Q40" s="10">
        <v>20</v>
      </c>
      <c r="R40" s="10">
        <v>16</v>
      </c>
      <c r="S40" s="10" t="str">
        <f t="shared" si="0"/>
        <v>oui</v>
      </c>
      <c r="T40" s="10">
        <v>20</v>
      </c>
      <c r="U40" s="10" t="str">
        <v>non</v>
      </c>
      <c r="V40" s="10" t="str">
        <v>non</v>
      </c>
      <c r="W40" s="11" t="str">
        <f t="shared" si="1"/>
        <v>E</v>
      </c>
    </row>
    <row r="41" spans="2:23" x14ac:dyDescent="0.4">
      <c r="B41" s="4" t="s">
        <v>17</v>
      </c>
      <c r="C41" s="5">
        <v>8</v>
      </c>
      <c r="D41" s="5">
        <v>8</v>
      </c>
      <c r="E41" s="5">
        <v>6</v>
      </c>
      <c r="F41" s="5">
        <v>9</v>
      </c>
      <c r="G41" s="5">
        <v>10</v>
      </c>
      <c r="H41" s="5">
        <v>6</v>
      </c>
      <c r="I41" s="5" t="str">
        <v>B</v>
      </c>
      <c r="K41" s="9" cm="1">
        <f t="array" ref="K41:P41">_xlfn.XLOOKUP(C41:H41,$K$4:$K$16,$L$4:$L$16)</f>
        <v>8</v>
      </c>
      <c r="L41" s="10">
        <v>8</v>
      </c>
      <c r="M41" s="10">
        <v>6</v>
      </c>
      <c r="N41" s="10">
        <v>9</v>
      </c>
      <c r="O41" s="10">
        <v>10</v>
      </c>
      <c r="P41" s="10">
        <v>6</v>
      </c>
      <c r="Q41" s="10">
        <v>24</v>
      </c>
      <c r="R41" s="10">
        <v>17</v>
      </c>
      <c r="S41" s="10" t="str">
        <f t="shared" si="0"/>
        <v>oui</v>
      </c>
      <c r="T41" s="10">
        <v>23</v>
      </c>
      <c r="U41" s="10" t="str">
        <v>oui</v>
      </c>
      <c r="V41" s="10" t="str">
        <v>oui</v>
      </c>
      <c r="W41" s="11" t="str">
        <f t="shared" si="1"/>
        <v>B</v>
      </c>
    </row>
    <row r="42" spans="2:23" x14ac:dyDescent="0.4">
      <c r="B42" s="4" t="s">
        <v>18</v>
      </c>
      <c r="C42" s="5">
        <v>8</v>
      </c>
      <c r="D42" s="5">
        <v>6</v>
      </c>
      <c r="E42" s="5" t="s">
        <v>37</v>
      </c>
      <c r="F42" s="5" t="s">
        <v>39</v>
      </c>
      <c r="G42" s="5">
        <v>4</v>
      </c>
      <c r="H42" s="5">
        <v>3</v>
      </c>
      <c r="I42" s="5" t="str">
        <v>B</v>
      </c>
      <c r="K42" s="9" cm="1">
        <f t="array" ref="K42:P42">_xlfn.XLOOKUP(C42:H42,$K$4:$K$16,$L$4:$L$16)</f>
        <v>8</v>
      </c>
      <c r="L42" s="10">
        <v>6</v>
      </c>
      <c r="M42" s="10">
        <v>10</v>
      </c>
      <c r="N42" s="10">
        <v>10</v>
      </c>
      <c r="O42" s="10">
        <v>4</v>
      </c>
      <c r="P42" s="10">
        <v>3</v>
      </c>
      <c r="Q42" s="10">
        <v>22</v>
      </c>
      <c r="R42" s="10">
        <v>16</v>
      </c>
      <c r="S42" s="10" t="str">
        <f t="shared" si="0"/>
        <v>oui</v>
      </c>
      <c r="T42" s="10">
        <v>19</v>
      </c>
      <c r="U42" s="10" t="str">
        <v>oui</v>
      </c>
      <c r="V42" s="10" t="str">
        <v>non</v>
      </c>
      <c r="W42" s="11" t="str">
        <f t="shared" si="1"/>
        <v>B</v>
      </c>
    </row>
    <row r="43" spans="2:23" x14ac:dyDescent="0.4">
      <c r="B43" s="4" t="s">
        <v>19</v>
      </c>
      <c r="C43" s="5" t="s">
        <v>38</v>
      </c>
      <c r="D43" s="5">
        <v>2</v>
      </c>
      <c r="E43" s="5">
        <v>5</v>
      </c>
      <c r="F43" s="5">
        <v>7</v>
      </c>
      <c r="G43" s="5">
        <v>9</v>
      </c>
      <c r="H43" s="5">
        <v>9</v>
      </c>
      <c r="I43" s="5" t="str">
        <v>B</v>
      </c>
      <c r="K43" s="9" cm="1">
        <f t="array" ref="K43:P43">_xlfn.XLOOKUP(C43:H43,$K$4:$K$16,$L$4:$L$16)</f>
        <v>10</v>
      </c>
      <c r="L43" s="10">
        <v>2</v>
      </c>
      <c r="M43" s="10">
        <v>5</v>
      </c>
      <c r="N43" s="10">
        <v>7</v>
      </c>
      <c r="O43" s="10">
        <v>9</v>
      </c>
      <c r="P43" s="10">
        <v>9</v>
      </c>
      <c r="Q43" s="10">
        <v>24</v>
      </c>
      <c r="R43" s="10">
        <v>9</v>
      </c>
      <c r="S43" s="10" t="str">
        <f t="shared" si="0"/>
        <v>oui</v>
      </c>
      <c r="T43" s="10">
        <v>18</v>
      </c>
      <c r="U43" s="10" t="str">
        <v>oui</v>
      </c>
      <c r="V43" s="10" t="str">
        <v>non</v>
      </c>
      <c r="W43" s="11" t="str">
        <f t="shared" si="1"/>
        <v>B</v>
      </c>
    </row>
    <row r="44" spans="2:23" x14ac:dyDescent="0.4">
      <c r="B44" s="4" t="s">
        <v>20</v>
      </c>
      <c r="C44" s="5">
        <v>8</v>
      </c>
      <c r="D44" s="5">
        <v>2</v>
      </c>
      <c r="E44" s="5" t="s">
        <v>39</v>
      </c>
      <c r="F44" s="5" t="s">
        <v>37</v>
      </c>
      <c r="G44" s="5">
        <v>5</v>
      </c>
      <c r="H44" s="5">
        <v>8</v>
      </c>
      <c r="I44" s="5" t="str">
        <v>B</v>
      </c>
      <c r="K44" s="9" cm="1">
        <f t="array" ref="K44:P44">_xlfn.XLOOKUP(C44:H44,$K$4:$K$16,$L$4:$L$16)</f>
        <v>8</v>
      </c>
      <c r="L44" s="10">
        <v>2</v>
      </c>
      <c r="M44" s="10">
        <v>10</v>
      </c>
      <c r="N44" s="10">
        <v>10</v>
      </c>
      <c r="O44" s="10">
        <v>5</v>
      </c>
      <c r="P44" s="10">
        <v>8</v>
      </c>
      <c r="Q44" s="10">
        <v>23</v>
      </c>
      <c r="R44" s="10">
        <v>12</v>
      </c>
      <c r="S44" s="10" t="str">
        <f t="shared" si="0"/>
        <v>oui</v>
      </c>
      <c r="T44" s="10">
        <v>20</v>
      </c>
      <c r="U44" s="10" t="str">
        <v>oui</v>
      </c>
      <c r="V44" s="10" t="str">
        <v>non</v>
      </c>
      <c r="W44" s="11" t="str">
        <f t="shared" si="1"/>
        <v>B</v>
      </c>
    </row>
    <row r="45" spans="2:23" x14ac:dyDescent="0.4">
      <c r="B45" s="4" t="s">
        <v>21</v>
      </c>
      <c r="C45" s="5">
        <v>9</v>
      </c>
      <c r="D45" s="5">
        <v>8</v>
      </c>
      <c r="E45" s="5">
        <v>2</v>
      </c>
      <c r="F45" s="5" t="s">
        <v>38</v>
      </c>
      <c r="G45" s="5" t="s">
        <v>38</v>
      </c>
      <c r="H45" s="5">
        <v>6</v>
      </c>
      <c r="I45" s="5" t="str">
        <v>J</v>
      </c>
      <c r="K45" s="9" cm="1">
        <f t="array" ref="K45:P45">_xlfn.XLOOKUP(C45:H45,$K$4:$K$16,$L$4:$L$16)</f>
        <v>9</v>
      </c>
      <c r="L45" s="10">
        <v>8</v>
      </c>
      <c r="M45" s="10">
        <v>2</v>
      </c>
      <c r="N45" s="10">
        <v>10</v>
      </c>
      <c r="O45" s="10">
        <v>10</v>
      </c>
      <c r="P45" s="10">
        <v>6</v>
      </c>
      <c r="Q45" s="10">
        <v>21</v>
      </c>
      <c r="R45" s="10">
        <v>18</v>
      </c>
      <c r="S45" s="10" t="str">
        <f t="shared" si="0"/>
        <v>non</v>
      </c>
      <c r="T45" s="10">
        <v>18</v>
      </c>
      <c r="U45" s="10" t="str">
        <v>non</v>
      </c>
      <c r="V45" s="10" t="str">
        <v>non</v>
      </c>
      <c r="W45" s="11" t="str">
        <f t="shared" si="1"/>
        <v>J</v>
      </c>
    </row>
    <row r="46" spans="2:23" x14ac:dyDescent="0.4">
      <c r="B46" s="4" t="s">
        <v>22</v>
      </c>
      <c r="C46" s="5">
        <v>8</v>
      </c>
      <c r="D46" s="5">
        <v>9</v>
      </c>
      <c r="E46" s="5">
        <v>3</v>
      </c>
      <c r="F46" s="5" t="s">
        <v>38</v>
      </c>
      <c r="G46" s="5">
        <v>10</v>
      </c>
      <c r="H46" s="5">
        <v>8</v>
      </c>
      <c r="I46" s="5" t="str">
        <v>J</v>
      </c>
      <c r="K46" s="9" cm="1">
        <f t="array" ref="K46:P46">_xlfn.XLOOKUP(C46:H46,$K$4:$K$16,$L$4:$L$16)</f>
        <v>8</v>
      </c>
      <c r="L46" s="10">
        <v>9</v>
      </c>
      <c r="M46" s="10">
        <v>3</v>
      </c>
      <c r="N46" s="10">
        <v>10</v>
      </c>
      <c r="O46" s="10">
        <v>10</v>
      </c>
      <c r="P46" s="10">
        <v>8</v>
      </c>
      <c r="Q46" s="10">
        <v>21</v>
      </c>
      <c r="R46" s="10">
        <v>19</v>
      </c>
      <c r="S46" s="10" t="str">
        <f t="shared" si="0"/>
        <v>non</v>
      </c>
      <c r="T46" s="10">
        <v>19</v>
      </c>
      <c r="U46" s="10" t="str">
        <v>non</v>
      </c>
      <c r="V46" s="10" t="str">
        <v>non</v>
      </c>
      <c r="W46" s="11" t="str">
        <f t="shared" si="1"/>
        <v>J</v>
      </c>
    </row>
    <row r="47" spans="2:23" x14ac:dyDescent="0.4">
      <c r="B47" s="4" t="s">
        <v>23</v>
      </c>
      <c r="C47" s="5" t="s">
        <v>39</v>
      </c>
      <c r="D47" s="5">
        <v>7</v>
      </c>
      <c r="E47" s="5">
        <v>3</v>
      </c>
      <c r="F47" s="5">
        <v>7</v>
      </c>
      <c r="G47" s="5">
        <v>2</v>
      </c>
      <c r="H47" s="5">
        <v>9</v>
      </c>
      <c r="I47" s="5" t="str">
        <v>J</v>
      </c>
      <c r="K47" s="9" cm="1">
        <f t="array" ref="K47:P47">_xlfn.XLOOKUP(C47:H47,$K$4:$K$16,$L$4:$L$16)</f>
        <v>10</v>
      </c>
      <c r="L47" s="10">
        <v>7</v>
      </c>
      <c r="M47" s="10">
        <v>3</v>
      </c>
      <c r="N47" s="10">
        <v>7</v>
      </c>
      <c r="O47" s="10">
        <v>2</v>
      </c>
      <c r="P47" s="10">
        <v>9</v>
      </c>
      <c r="Q47" s="10">
        <v>15</v>
      </c>
      <c r="R47" s="10">
        <v>14</v>
      </c>
      <c r="S47" s="10" t="str">
        <f t="shared" si="0"/>
        <v>oui</v>
      </c>
      <c r="T47" s="10">
        <v>23</v>
      </c>
      <c r="U47" s="10" t="str">
        <v>non</v>
      </c>
      <c r="V47" s="10" t="str">
        <v>oui</v>
      </c>
      <c r="W47" s="11" t="str">
        <f t="shared" si="1"/>
        <v>J</v>
      </c>
    </row>
    <row r="48" spans="2:23" x14ac:dyDescent="0.4">
      <c r="B48" s="4" t="s">
        <v>24</v>
      </c>
      <c r="C48" s="5">
        <v>5</v>
      </c>
      <c r="D48" s="5" t="s">
        <v>37</v>
      </c>
      <c r="E48" s="5">
        <v>6</v>
      </c>
      <c r="F48" s="5">
        <v>3</v>
      </c>
      <c r="G48" s="5" t="s">
        <v>37</v>
      </c>
      <c r="H48" s="5">
        <v>9</v>
      </c>
      <c r="I48" s="5" t="str">
        <v>J</v>
      </c>
      <c r="K48" s="9" cm="1">
        <f t="array" ref="K48:P48">_xlfn.XLOOKUP(C48:H48,$K$4:$K$16,$L$4:$L$16)</f>
        <v>5</v>
      </c>
      <c r="L48" s="10">
        <v>10</v>
      </c>
      <c r="M48" s="10">
        <v>6</v>
      </c>
      <c r="N48" s="10">
        <v>3</v>
      </c>
      <c r="O48" s="10">
        <v>10</v>
      </c>
      <c r="P48" s="10">
        <v>9</v>
      </c>
      <c r="Q48" s="10">
        <v>21</v>
      </c>
      <c r="R48" s="10">
        <v>13</v>
      </c>
      <c r="S48" s="10" t="str">
        <f t="shared" si="0"/>
        <v>oui</v>
      </c>
      <c r="T48" s="10">
        <v>22</v>
      </c>
      <c r="U48" s="10" t="str">
        <v>non</v>
      </c>
      <c r="V48" s="10" t="str">
        <v>oui</v>
      </c>
      <c r="W48" s="11" t="str">
        <f t="shared" si="1"/>
        <v>J</v>
      </c>
    </row>
    <row r="49" spans="2:23" x14ac:dyDescent="0.4">
      <c r="B49" s="4" t="s">
        <v>25</v>
      </c>
      <c r="C49" s="5">
        <v>9</v>
      </c>
      <c r="D49" s="5">
        <v>6</v>
      </c>
      <c r="E49" s="5">
        <v>2</v>
      </c>
      <c r="F49" s="5">
        <v>8</v>
      </c>
      <c r="G49" s="5">
        <v>10</v>
      </c>
      <c r="H49" s="5" t="s">
        <v>38</v>
      </c>
      <c r="I49" s="5" t="str">
        <v>J</v>
      </c>
      <c r="K49" s="9" cm="1">
        <f t="array" ref="K49:P49">_xlfn.XLOOKUP(C49:H49,$K$4:$K$16,$L$4:$L$16)</f>
        <v>9</v>
      </c>
      <c r="L49" s="10">
        <v>6</v>
      </c>
      <c r="M49" s="10">
        <v>2</v>
      </c>
      <c r="N49" s="10">
        <v>8</v>
      </c>
      <c r="O49" s="10">
        <v>10</v>
      </c>
      <c r="P49" s="10">
        <v>10</v>
      </c>
      <c r="Q49" s="10">
        <v>21</v>
      </c>
      <c r="R49" s="10">
        <v>14</v>
      </c>
      <c r="S49" s="10" t="str">
        <f t="shared" si="0"/>
        <v>oui</v>
      </c>
      <c r="T49" s="10">
        <v>24</v>
      </c>
      <c r="U49" s="10" t="str">
        <v>non</v>
      </c>
      <c r="V49" s="10" t="str">
        <v>oui</v>
      </c>
      <c r="W49" s="11" t="str">
        <f t="shared" si="1"/>
        <v>J</v>
      </c>
    </row>
    <row r="50" spans="2:23" x14ac:dyDescent="0.4">
      <c r="B50" s="4" t="s">
        <v>26</v>
      </c>
      <c r="C50" s="5">
        <v>10</v>
      </c>
      <c r="D50" s="5">
        <v>7</v>
      </c>
      <c r="E50" s="5">
        <v>3</v>
      </c>
      <c r="F50" s="5">
        <v>6</v>
      </c>
      <c r="G50" s="5" t="s">
        <v>38</v>
      </c>
      <c r="H50" s="5">
        <v>9</v>
      </c>
      <c r="I50" s="5" t="str">
        <v>B</v>
      </c>
      <c r="K50" s="9" cm="1">
        <f t="array" ref="K50:P50">_xlfn.XLOOKUP(C50:H50,$K$4:$K$16,$L$4:$L$16)</f>
        <v>10</v>
      </c>
      <c r="L50" s="10">
        <v>7</v>
      </c>
      <c r="M50" s="10">
        <v>3</v>
      </c>
      <c r="N50" s="10">
        <v>6</v>
      </c>
      <c r="O50" s="10">
        <v>10</v>
      </c>
      <c r="P50" s="10">
        <v>9</v>
      </c>
      <c r="Q50" s="10">
        <v>23</v>
      </c>
      <c r="R50" s="10">
        <v>13</v>
      </c>
      <c r="S50" s="10" t="str">
        <f t="shared" si="0"/>
        <v>oui</v>
      </c>
      <c r="T50" s="10">
        <v>22</v>
      </c>
      <c r="U50" s="10" t="str">
        <v>oui</v>
      </c>
      <c r="V50" s="10" t="str">
        <v>oui</v>
      </c>
      <c r="W50" s="11" t="str">
        <f t="shared" si="1"/>
        <v>B</v>
      </c>
    </row>
    <row r="51" spans="2:23" x14ac:dyDescent="0.4">
      <c r="B51" s="4" t="s">
        <v>27</v>
      </c>
      <c r="C51" s="5">
        <v>4</v>
      </c>
      <c r="D51" s="5">
        <v>3</v>
      </c>
      <c r="E51" s="5">
        <v>5</v>
      </c>
      <c r="F51" s="5" t="s">
        <v>39</v>
      </c>
      <c r="G51" s="5">
        <v>3</v>
      </c>
      <c r="H51" s="5">
        <v>5</v>
      </c>
      <c r="I51" s="5" t="str">
        <v>B</v>
      </c>
      <c r="K51" s="9" cm="1">
        <f t="array" ref="K51:P51">_xlfn.XLOOKUP(C51:H51,$K$4:$K$16,$L$4:$L$16)</f>
        <v>4</v>
      </c>
      <c r="L51" s="10">
        <v>3</v>
      </c>
      <c r="M51" s="10">
        <v>5</v>
      </c>
      <c r="N51" s="10">
        <v>10</v>
      </c>
      <c r="O51" s="10">
        <v>3</v>
      </c>
      <c r="P51" s="10">
        <v>5</v>
      </c>
      <c r="Q51" s="10">
        <v>12</v>
      </c>
      <c r="R51" s="10">
        <v>13</v>
      </c>
      <c r="S51" s="10" t="str">
        <f t="shared" si="0"/>
        <v>oui</v>
      </c>
      <c r="T51" s="10">
        <v>18</v>
      </c>
      <c r="U51" s="10" t="str">
        <v>non</v>
      </c>
      <c r="V51" s="10" t="str">
        <v>non</v>
      </c>
      <c r="W51" s="11" t="str">
        <f t="shared" si="1"/>
        <v>B</v>
      </c>
    </row>
    <row r="52" spans="2:23" x14ac:dyDescent="0.4">
      <c r="B52" s="4" t="s">
        <v>28</v>
      </c>
      <c r="C52" s="5">
        <v>5</v>
      </c>
      <c r="D52" s="5">
        <v>5</v>
      </c>
      <c r="E52" s="5">
        <v>2</v>
      </c>
      <c r="F52" s="5">
        <v>2</v>
      </c>
      <c r="G52" s="5" t="s">
        <v>37</v>
      </c>
      <c r="H52" s="5" t="s">
        <v>38</v>
      </c>
      <c r="I52" s="5" t="str">
        <v>E</v>
      </c>
      <c r="K52" s="9" cm="1">
        <f t="array" ref="K52:P52">_xlfn.XLOOKUP(C52:H52,$K$4:$K$16,$L$4:$L$16)</f>
        <v>5</v>
      </c>
      <c r="L52" s="10">
        <v>5</v>
      </c>
      <c r="M52" s="10">
        <v>2</v>
      </c>
      <c r="N52" s="10">
        <v>2</v>
      </c>
      <c r="O52" s="10">
        <v>10</v>
      </c>
      <c r="P52" s="10">
        <v>10</v>
      </c>
      <c r="Q52" s="10">
        <v>17</v>
      </c>
      <c r="R52" s="10">
        <v>7</v>
      </c>
      <c r="S52" s="10" t="str">
        <f t="shared" si="0"/>
        <v>oui</v>
      </c>
      <c r="T52" s="10">
        <v>17</v>
      </c>
      <c r="U52" s="10" t="str">
        <v>non</v>
      </c>
      <c r="V52" s="10" t="str">
        <v>non</v>
      </c>
      <c r="W52" s="11" t="str">
        <f t="shared" si="1"/>
        <v>E</v>
      </c>
    </row>
    <row r="53" spans="2:23" x14ac:dyDescent="0.4">
      <c r="B53" s="4" t="s">
        <v>29</v>
      </c>
      <c r="C53" s="5" t="s">
        <v>39</v>
      </c>
      <c r="D53" s="5">
        <v>5</v>
      </c>
      <c r="E53" s="5">
        <v>9</v>
      </c>
      <c r="F53" s="5">
        <v>5</v>
      </c>
      <c r="G53" s="5">
        <v>4</v>
      </c>
      <c r="H53" s="5" t="s">
        <v>37</v>
      </c>
      <c r="I53" s="5" t="str">
        <v>B</v>
      </c>
      <c r="K53" s="12" cm="1">
        <f t="array" ref="K53:P53">_xlfn.XLOOKUP(C53:H53,$K$4:$K$16,$L$4:$L$16)</f>
        <v>10</v>
      </c>
      <c r="L53" s="13">
        <v>5</v>
      </c>
      <c r="M53" s="13">
        <v>9</v>
      </c>
      <c r="N53" s="13">
        <v>5</v>
      </c>
      <c r="O53" s="13">
        <v>4</v>
      </c>
      <c r="P53" s="13">
        <v>10</v>
      </c>
      <c r="Q53" s="13">
        <v>23</v>
      </c>
      <c r="R53" s="13">
        <v>10</v>
      </c>
      <c r="S53" s="13" t="str">
        <f t="shared" si="0"/>
        <v>oui</v>
      </c>
      <c r="T53" s="13">
        <v>20</v>
      </c>
      <c r="U53" s="13" t="str">
        <v>oui</v>
      </c>
      <c r="V53" s="13" t="str">
        <v>non</v>
      </c>
      <c r="W53" s="14" t="str">
        <f t="shared" si="1"/>
        <v>B</v>
      </c>
    </row>
  </sheetData>
  <mergeCells count="2">
    <mergeCell ref="K2:L2"/>
    <mergeCell ref="K22:P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1_Answers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VIROL</dc:creator>
  <cp:lastModifiedBy>Julien DIGEON</cp:lastModifiedBy>
  <dcterms:created xsi:type="dcterms:W3CDTF">2022-10-05T08:47:16Z</dcterms:created>
  <dcterms:modified xsi:type="dcterms:W3CDTF">2022-10-26T12:07:44Z</dcterms:modified>
</cp:coreProperties>
</file>